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384" windowHeight="8192" activeTab="0"/>
  </bookViews>
  <sheets>
    <sheet name="Sheet1" sheetId="1" r:id="rId1"/>
    <sheet name="Sheet2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<sst xmlns="http://schemas.openxmlformats.org/spreadsheetml/2006/main" count="85" uniqueCount="72">
  <si>
    <t>Totals</t>
  </si>
  <si>
    <t>Budget</t>
  </si>
  <si>
    <t>Proposed</t>
  </si>
  <si>
    <t>Support and Revenue</t>
  </si>
  <si>
    <t>Membership Dues</t>
  </si>
  <si>
    <t>Cal Freedom Subscriptions</t>
  </si>
  <si>
    <t>Pledges</t>
  </si>
  <si>
    <t>Convention</t>
  </si>
  <si>
    <t>Direct Mail Fundraising</t>
  </si>
  <si>
    <t>Telephone Fundraising</t>
  </si>
  <si>
    <t>Convention Fundraising</t>
  </si>
  <si>
    <t>Other Fundraising Costs</t>
  </si>
  <si>
    <t>Bequests</t>
  </si>
  <si>
    <t>Personal Solicitation</t>
  </si>
  <si>
    <t>Other Revenue and Support</t>
  </si>
  <si>
    <t>Total Support and Revenue</t>
  </si>
  <si>
    <t>Cost of Support and Revenue</t>
  </si>
  <si>
    <t>County Party Distributions</t>
  </si>
  <si>
    <t>Membership Recruitment</t>
  </si>
  <si>
    <t>Event Fundraising</t>
  </si>
  <si>
    <t>Total Cost of Support and Revenue</t>
  </si>
  <si>
    <t xml:space="preserve">Net Support and Revenue </t>
  </si>
  <si>
    <t>Available for Programs</t>
  </si>
  <si>
    <t>Program Expenses</t>
  </si>
  <si>
    <t>Administrative</t>
  </si>
  <si>
    <t xml:space="preserve"> Convention</t>
  </si>
  <si>
    <t xml:space="preserve"> Executive Committee</t>
  </si>
  <si>
    <t xml:space="preserve"> Other Committees</t>
  </si>
  <si>
    <t xml:space="preserve"> LPC Headquarters</t>
  </si>
  <si>
    <t>Total Administrative</t>
  </si>
  <si>
    <t>Campaigns &amp; Elections</t>
  </si>
  <si>
    <t>Litigation</t>
  </si>
  <si>
    <t>Lobbying</t>
  </si>
  <si>
    <t>Media Relations</t>
  </si>
  <si>
    <t>Member Communications</t>
  </si>
  <si>
    <t>Member Recruitment</t>
  </si>
  <si>
    <t>Outreach</t>
  </si>
  <si>
    <t>Regional Development</t>
  </si>
  <si>
    <t>Voter Registration</t>
  </si>
  <si>
    <t>Other</t>
  </si>
  <si>
    <t>Total Program Expenses</t>
  </si>
  <si>
    <t>Net Surplus (Deficit)</t>
  </si>
  <si>
    <t>Beginning Net Surplus (Deficit)</t>
  </si>
  <si>
    <t>Current Net Surplus (Deficit)</t>
  </si>
  <si>
    <t>Program Expenses by Function</t>
  </si>
  <si>
    <t>Compensation</t>
  </si>
  <si>
    <t>Payroll Taxes</t>
  </si>
  <si>
    <t>Rent</t>
  </si>
  <si>
    <t>Advertising</t>
  </si>
  <si>
    <t>Bad Debts</t>
  </si>
  <si>
    <t>Bank &amp; Credit Card Fees</t>
  </si>
  <si>
    <t>Data Processing</t>
  </si>
  <si>
    <t>Dues &amp; Subscriptions</t>
  </si>
  <si>
    <t>Equipment</t>
  </si>
  <si>
    <t>Insurance</t>
  </si>
  <si>
    <t>Interest</t>
  </si>
  <si>
    <t>Meals</t>
  </si>
  <si>
    <t>Meeting Expense</t>
  </si>
  <si>
    <t>Miscellaneous</t>
  </si>
  <si>
    <t>Office Supplies</t>
  </si>
  <si>
    <t>Outside Services</t>
  </si>
  <si>
    <t>Postage</t>
  </si>
  <si>
    <t>Premiums</t>
  </si>
  <si>
    <t>Printing</t>
  </si>
  <si>
    <t>Professional Fees</t>
  </si>
  <si>
    <t>Repairs &amp; Maintenance</t>
  </si>
  <si>
    <t>Telephone &amp; Fax</t>
  </si>
  <si>
    <t>Travel &amp; Lodging</t>
  </si>
  <si>
    <t>Utilities</t>
  </si>
  <si>
    <t>Vehicle</t>
  </si>
  <si>
    <t>Total Program Expense</t>
  </si>
  <si>
    <t>Operation Breakthrough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</si>
</sst>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_);[RED]\(#,##0.00\)"/>
    <numFmt numFmtId="166" formatCode="#,##0_);[RED]\(#,##0\)"/>
    <numFmt numFmtId="167" formatCode="#,##0_);\(#,##0\)"/>
    <numFmt numFmtId="168" formatCode="0%"/>
  </numFmts>
  <fonts count="3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right" indent="1"/>
    </xf>
    <xf numFmtId="164" fontId="0" fillId="2" borderId="0" xfId="0" applyFill="1" applyAlignment="1">
      <alignment horizontal="center"/>
    </xf>
    <xf numFmtId="165" fontId="0" fillId="2" borderId="0" xfId="0" applyNumberFormat="1" applyFont="1" applyFill="1" applyAlignment="1">
      <alignment horizontal="right" indent="1"/>
    </xf>
    <xf numFmtId="164" fontId="0" fillId="2" borderId="0" xfId="0" applyFill="1" applyBorder="1" applyAlignment="1">
      <alignment/>
    </xf>
    <xf numFmtId="165" fontId="2" fillId="2" borderId="0" xfId="0" applyNumberFormat="1" applyFont="1" applyFill="1" applyAlignment="1">
      <alignment/>
    </xf>
    <xf numFmtId="165" fontId="0" fillId="2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65" fontId="0" fillId="2" borderId="0" xfId="0" applyNumberFormat="1" applyFont="1" applyFill="1" applyAlignment="1">
      <alignment/>
    </xf>
    <xf numFmtId="167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6" fontId="0" fillId="2" borderId="0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65" fontId="2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66" fontId="0" fillId="3" borderId="0" xfId="0" applyNumberForma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4" fontId="0" fillId="3" borderId="0" xfId="0" applyFont="1" applyFill="1" applyAlignment="1">
      <alignment/>
    </xf>
    <xf numFmtId="166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showGridLines="0" showRowColHeaders="0" tabSelected="1" workbookViewId="0" topLeftCell="A1">
      <selection activeCell="B42" sqref="B42"/>
    </sheetView>
  </sheetViews>
  <sheetFormatPr defaultColWidth="9.140625" defaultRowHeight="12.75"/>
  <cols>
    <col min="1" max="1" width="6.7109375" style="0" customWidth="1"/>
    <col min="2" max="2" width="32.7109375" style="0" customWidth="1"/>
    <col min="3" max="10" width="12.7109375" style="0" customWidth="1"/>
  </cols>
  <sheetData>
    <row r="1" spans="1:10" ht="12.75">
      <c r="A1" s="1"/>
      <c r="B1" s="1"/>
      <c r="C1" s="2">
        <v>2002</v>
      </c>
      <c r="D1" s="2">
        <v>2003</v>
      </c>
      <c r="E1" s="2">
        <v>2004</v>
      </c>
      <c r="F1" s="2">
        <v>2005</v>
      </c>
      <c r="G1" s="2">
        <v>2006</v>
      </c>
      <c r="H1" s="2">
        <v>2006</v>
      </c>
      <c r="I1" s="3"/>
      <c r="J1" s="2">
        <v>2007</v>
      </c>
    </row>
    <row r="2" spans="1:10" ht="12.75">
      <c r="A2" s="1"/>
      <c r="B2" s="1"/>
      <c r="C2" s="4" t="s">
        <v>0</v>
      </c>
      <c r="D2" s="4" t="s">
        <v>0</v>
      </c>
      <c r="E2" s="4" t="s">
        <v>0</v>
      </c>
      <c r="F2" s="4" t="s">
        <v>0</v>
      </c>
      <c r="G2" s="4" t="s">
        <v>0</v>
      </c>
      <c r="H2" s="2" t="s">
        <v>1</v>
      </c>
      <c r="I2" s="3"/>
      <c r="J2" s="4" t="s">
        <v>2</v>
      </c>
    </row>
    <row r="3" spans="1:10" ht="12.75">
      <c r="A3" s="1"/>
      <c r="B3" s="1"/>
      <c r="C3" s="4"/>
      <c r="D3" s="4"/>
      <c r="E3" s="4"/>
      <c r="F3" s="4"/>
      <c r="G3" s="5"/>
      <c r="I3" s="3"/>
      <c r="J3" s="2" t="s">
        <v>1</v>
      </c>
    </row>
    <row r="4" spans="1:10" ht="12.75">
      <c r="A4" s="1"/>
      <c r="B4" s="6" t="s">
        <v>3</v>
      </c>
      <c r="C4" s="7"/>
      <c r="D4" s="1"/>
      <c r="E4" s="1"/>
      <c r="F4" s="1"/>
      <c r="G4" s="5"/>
      <c r="H4" s="1"/>
      <c r="I4" s="1"/>
      <c r="J4" s="8"/>
    </row>
    <row r="5" spans="1:10" ht="12.75">
      <c r="A5" s="1"/>
      <c r="B5" s="9" t="s">
        <v>4</v>
      </c>
      <c r="C5" s="10">
        <v>74047</v>
      </c>
      <c r="D5" s="10">
        <v>71152.5</v>
      </c>
      <c r="E5" s="10">
        <v>61852</v>
      </c>
      <c r="F5" s="11">
        <v>54531.99</v>
      </c>
      <c r="G5" s="12">
        <v>59874.49</v>
      </c>
      <c r="H5" s="11">
        <v>75000</v>
      </c>
      <c r="I5" s="13"/>
      <c r="J5" s="11">
        <v>60000</v>
      </c>
    </row>
    <row r="6" spans="1:10" ht="12.75">
      <c r="A6" s="1"/>
      <c r="B6" s="9" t="s">
        <v>5</v>
      </c>
      <c r="C6" s="10">
        <v>0</v>
      </c>
      <c r="D6" s="10">
        <v>87</v>
      </c>
      <c r="E6" s="10">
        <v>0</v>
      </c>
      <c r="F6" s="11">
        <v>0</v>
      </c>
      <c r="G6" s="12">
        <v>0</v>
      </c>
      <c r="H6" s="11">
        <v>0</v>
      </c>
      <c r="I6" s="13"/>
      <c r="J6" s="11">
        <v>0</v>
      </c>
    </row>
    <row r="7" spans="1:10" ht="12.75">
      <c r="A7" s="1"/>
      <c r="B7" s="9" t="s">
        <v>6</v>
      </c>
      <c r="C7" s="10">
        <v>107603.9</v>
      </c>
      <c r="D7" s="10">
        <v>52476.5</v>
      </c>
      <c r="E7" s="10">
        <v>66711.76</v>
      </c>
      <c r="F7" s="11">
        <v>58496.75</v>
      </c>
      <c r="G7" s="12">
        <v>37115.36</v>
      </c>
      <c r="H7" s="11">
        <v>42000</v>
      </c>
      <c r="I7" s="13"/>
      <c r="J7" s="11">
        <v>36000</v>
      </c>
    </row>
    <row r="8" spans="1:10" ht="12.75">
      <c r="A8" s="1"/>
      <c r="B8" s="9" t="s">
        <v>7</v>
      </c>
      <c r="C8" s="10">
        <v>0</v>
      </c>
      <c r="D8" s="10">
        <v>0</v>
      </c>
      <c r="E8" s="10">
        <v>0</v>
      </c>
      <c r="F8" s="11">
        <v>18332.100000000002</v>
      </c>
      <c r="G8" s="12">
        <v>3506.45</v>
      </c>
      <c r="H8" s="11">
        <v>0</v>
      </c>
      <c r="I8" s="13"/>
      <c r="J8" s="8"/>
    </row>
    <row r="9" spans="1:10" ht="12.75">
      <c r="A9" s="1"/>
      <c r="B9" s="9" t="s">
        <v>8</v>
      </c>
      <c r="C9" s="10">
        <v>6116</v>
      </c>
      <c r="D9" s="10">
        <v>3422</v>
      </c>
      <c r="E9" s="10">
        <v>0</v>
      </c>
      <c r="F9" s="11">
        <v>0</v>
      </c>
      <c r="G9" s="12">
        <v>0</v>
      </c>
      <c r="H9" s="11">
        <v>20000</v>
      </c>
      <c r="I9" s="13"/>
      <c r="J9" s="11">
        <v>20000</v>
      </c>
    </row>
    <row r="10" spans="1:10" ht="12.75">
      <c r="A10" s="1"/>
      <c r="B10" s="9" t="s">
        <v>9</v>
      </c>
      <c r="C10" s="10">
        <v>2005</v>
      </c>
      <c r="D10" s="10">
        <v>2574.5</v>
      </c>
      <c r="E10" s="10">
        <v>0</v>
      </c>
      <c r="F10" s="11">
        <v>0</v>
      </c>
      <c r="G10" s="12">
        <v>0</v>
      </c>
      <c r="H10" s="11">
        <v>9000</v>
      </c>
      <c r="I10" s="13"/>
      <c r="J10" s="11">
        <v>9000</v>
      </c>
    </row>
    <row r="11" spans="1:10" ht="12.75">
      <c r="A11" s="1"/>
      <c r="B11" s="9" t="s">
        <v>10</v>
      </c>
      <c r="C11" s="10">
        <v>4097</v>
      </c>
      <c r="D11" s="10">
        <v>1962.76</v>
      </c>
      <c r="E11" s="10">
        <v>0</v>
      </c>
      <c r="F11" s="11">
        <v>3889</v>
      </c>
      <c r="G11" s="12">
        <v>0</v>
      </c>
      <c r="H11" s="11">
        <v>3000</v>
      </c>
      <c r="I11" s="13"/>
      <c r="J11" s="11">
        <v>3000</v>
      </c>
    </row>
    <row r="12" spans="1:10" ht="12.75">
      <c r="A12" s="1"/>
      <c r="B12" s="9" t="s">
        <v>11</v>
      </c>
      <c r="C12" s="10">
        <v>0</v>
      </c>
      <c r="D12" s="10">
        <v>0</v>
      </c>
      <c r="E12" s="10">
        <v>0</v>
      </c>
      <c r="F12" s="11">
        <v>0</v>
      </c>
      <c r="G12" s="12">
        <v>0</v>
      </c>
      <c r="H12" s="11">
        <v>0</v>
      </c>
      <c r="I12" s="13"/>
      <c r="J12" s="11">
        <v>0</v>
      </c>
    </row>
    <row r="13" spans="1:10" ht="12.75">
      <c r="A13" s="1"/>
      <c r="B13" s="9" t="s">
        <v>12</v>
      </c>
      <c r="C13" s="10">
        <v>0</v>
      </c>
      <c r="D13" s="10">
        <v>2100</v>
      </c>
      <c r="E13" s="10">
        <v>0</v>
      </c>
      <c r="F13" s="11">
        <v>0</v>
      </c>
      <c r="G13" s="12">
        <v>0</v>
      </c>
      <c r="H13" s="11">
        <v>0</v>
      </c>
      <c r="I13" s="13"/>
      <c r="J13" s="11">
        <v>0</v>
      </c>
    </row>
    <row r="14" spans="1:10" ht="12.75">
      <c r="A14" s="1"/>
      <c r="B14" s="9" t="s">
        <v>13</v>
      </c>
      <c r="C14" s="10">
        <v>20245.670000000002</v>
      </c>
      <c r="D14" s="10">
        <v>6900</v>
      </c>
      <c r="E14" s="10">
        <v>0</v>
      </c>
      <c r="F14" s="11">
        <v>0</v>
      </c>
      <c r="G14" s="12">
        <v>50</v>
      </c>
      <c r="H14" s="11">
        <v>10000</v>
      </c>
      <c r="I14" s="13"/>
      <c r="J14" s="11">
        <v>10000</v>
      </c>
    </row>
    <row r="15" spans="1:10" ht="12.75">
      <c r="A15" s="1"/>
      <c r="B15" s="9" t="s">
        <v>14</v>
      </c>
      <c r="C15" s="10">
        <v>11305.39</v>
      </c>
      <c r="D15" s="10">
        <v>10603.9</v>
      </c>
      <c r="E15" s="10">
        <v>13228.54</v>
      </c>
      <c r="F15" s="11">
        <v>10747.31</v>
      </c>
      <c r="G15" s="12">
        <v>10084.800000000001</v>
      </c>
      <c r="H15" s="11">
        <v>10000</v>
      </c>
      <c r="I15" s="13"/>
      <c r="J15" s="11">
        <v>7000</v>
      </c>
    </row>
    <row r="16" spans="1:10" ht="12.75">
      <c r="A16" s="1"/>
      <c r="B16" s="9"/>
      <c r="C16" s="10"/>
      <c r="D16" s="10"/>
      <c r="E16" s="10"/>
      <c r="F16" s="11"/>
      <c r="G16" s="12"/>
      <c r="H16" s="1"/>
      <c r="I16" s="1"/>
      <c r="J16" s="8"/>
    </row>
    <row r="17" spans="1:10" ht="12.75">
      <c r="A17" s="1"/>
      <c r="B17" s="14" t="s">
        <v>15</v>
      </c>
      <c r="C17" s="11">
        <f aca="true" t="shared" si="0" ref="C17:J17">SUM(C5:C15)</f>
        <v>225419.96000000002</v>
      </c>
      <c r="D17" s="11">
        <f t="shared" si="0"/>
        <v>151279.16</v>
      </c>
      <c r="E17" s="11">
        <f t="shared" si="0"/>
        <v>141792.3</v>
      </c>
      <c r="F17" s="12">
        <f t="shared" si="0"/>
        <v>145997.15</v>
      </c>
      <c r="G17" s="12">
        <f t="shared" si="0"/>
        <v>110631.1</v>
      </c>
      <c r="H17" s="11">
        <f t="shared" si="0"/>
        <v>169000</v>
      </c>
      <c r="I17" s="13"/>
      <c r="J17" s="11">
        <f t="shared" si="0"/>
        <v>145000</v>
      </c>
    </row>
    <row r="18" spans="1:10" ht="12.75">
      <c r="A18" s="1"/>
      <c r="B18" s="14"/>
      <c r="C18" s="10"/>
      <c r="D18" s="10"/>
      <c r="E18" s="10"/>
      <c r="F18" s="11"/>
      <c r="G18" s="12"/>
      <c r="H18" s="1"/>
      <c r="I18" s="1"/>
      <c r="J18" s="8"/>
    </row>
    <row r="19" spans="1:10" ht="12.75">
      <c r="A19" s="1"/>
      <c r="B19" s="14" t="s">
        <v>16</v>
      </c>
      <c r="C19" s="10"/>
      <c r="D19" s="10"/>
      <c r="E19" s="10"/>
      <c r="F19" s="11"/>
      <c r="G19" s="12"/>
      <c r="H19" s="1"/>
      <c r="I19" s="1"/>
      <c r="J19" s="8"/>
    </row>
    <row r="20" spans="1:10" ht="12.75">
      <c r="A20" s="1"/>
      <c r="B20" s="15" t="s">
        <v>17</v>
      </c>
      <c r="C20" s="10">
        <v>40390.49</v>
      </c>
      <c r="D20" s="10">
        <v>38599.1</v>
      </c>
      <c r="E20" s="10">
        <v>33016</v>
      </c>
      <c r="F20" s="11">
        <v>44399.4</v>
      </c>
      <c r="G20" s="12">
        <v>10800.61</v>
      </c>
      <c r="H20" s="11">
        <v>41250</v>
      </c>
      <c r="I20" s="13"/>
      <c r="J20" s="11">
        <v>23600</v>
      </c>
    </row>
    <row r="21" spans="1:10" ht="12.75">
      <c r="A21" s="1"/>
      <c r="B21" s="9" t="s">
        <v>18</v>
      </c>
      <c r="C21" s="10">
        <v>0</v>
      </c>
      <c r="D21" s="10">
        <v>0</v>
      </c>
      <c r="E21" s="10">
        <v>0</v>
      </c>
      <c r="F21" s="11">
        <v>0</v>
      </c>
      <c r="G21" s="12">
        <v>297.2</v>
      </c>
      <c r="H21" s="11">
        <v>0</v>
      </c>
      <c r="I21" s="13"/>
      <c r="J21" s="11">
        <v>0</v>
      </c>
    </row>
    <row r="22" spans="1:10" ht="12.75">
      <c r="A22" s="1"/>
      <c r="B22" s="15" t="s">
        <v>6</v>
      </c>
      <c r="C22" s="10">
        <v>3746.23</v>
      </c>
      <c r="D22" s="10">
        <v>1375</v>
      </c>
      <c r="E22" s="10">
        <v>125</v>
      </c>
      <c r="F22" s="11">
        <v>0</v>
      </c>
      <c r="G22" s="12">
        <v>0</v>
      </c>
      <c r="H22" s="11">
        <v>3250</v>
      </c>
      <c r="I22" s="13"/>
      <c r="J22" s="11">
        <v>3000</v>
      </c>
    </row>
    <row r="23" spans="1:10" ht="12.75">
      <c r="A23" s="1"/>
      <c r="B23" s="15" t="s">
        <v>7</v>
      </c>
      <c r="C23" s="10">
        <v>0</v>
      </c>
      <c r="D23" s="10">
        <v>0</v>
      </c>
      <c r="E23" s="10">
        <v>0</v>
      </c>
      <c r="F23" s="11">
        <v>19363.100000000002</v>
      </c>
      <c r="G23" s="12">
        <v>0</v>
      </c>
      <c r="H23" s="11">
        <v>0</v>
      </c>
      <c r="I23" s="13"/>
      <c r="J23" s="11">
        <v>0</v>
      </c>
    </row>
    <row r="24" spans="1:10" ht="12.75">
      <c r="A24" s="1"/>
      <c r="B24" s="15" t="s">
        <v>8</v>
      </c>
      <c r="C24" s="10">
        <v>8124.42</v>
      </c>
      <c r="D24" s="10">
        <v>2616.39</v>
      </c>
      <c r="E24" s="10">
        <v>4197.6900000000005</v>
      </c>
      <c r="F24" s="11">
        <v>0</v>
      </c>
      <c r="G24" s="16">
        <v>10300.72</v>
      </c>
      <c r="H24" s="11">
        <v>20000</v>
      </c>
      <c r="I24" s="13"/>
      <c r="J24" s="11">
        <v>20000</v>
      </c>
    </row>
    <row r="25" spans="1:10" ht="12.75">
      <c r="A25" s="1"/>
      <c r="B25" s="15" t="s">
        <v>9</v>
      </c>
      <c r="C25" s="10">
        <v>4893.25</v>
      </c>
      <c r="D25" s="10">
        <v>2193.52</v>
      </c>
      <c r="E25" s="10">
        <v>0</v>
      </c>
      <c r="F25" s="11">
        <v>9500</v>
      </c>
      <c r="G25" s="16">
        <v>3250</v>
      </c>
      <c r="H25" s="11">
        <v>9000</v>
      </c>
      <c r="I25" s="13"/>
      <c r="J25" s="11">
        <v>9000</v>
      </c>
    </row>
    <row r="26" spans="1:10" ht="12.75">
      <c r="A26" s="1"/>
      <c r="B26" s="15" t="s">
        <v>10</v>
      </c>
      <c r="C26" s="10">
        <v>0</v>
      </c>
      <c r="D26" s="10">
        <v>1861.25</v>
      </c>
      <c r="E26" s="10">
        <v>0</v>
      </c>
      <c r="F26" s="11">
        <v>0</v>
      </c>
      <c r="G26" s="12">
        <v>0</v>
      </c>
      <c r="H26" s="11">
        <v>0</v>
      </c>
      <c r="I26" s="13"/>
      <c r="J26" s="11">
        <v>0</v>
      </c>
    </row>
    <row r="27" spans="1:10" ht="12.75">
      <c r="A27" s="1"/>
      <c r="B27" s="15" t="s">
        <v>19</v>
      </c>
      <c r="C27" s="10">
        <v>0</v>
      </c>
      <c r="D27" s="10">
        <v>0</v>
      </c>
      <c r="E27" s="10">
        <v>0</v>
      </c>
      <c r="F27" s="11">
        <v>0</v>
      </c>
      <c r="G27" s="12">
        <v>0</v>
      </c>
      <c r="H27" s="11">
        <v>0</v>
      </c>
      <c r="I27" s="13"/>
      <c r="J27" s="11">
        <v>0</v>
      </c>
    </row>
    <row r="28" spans="1:10" ht="12.75">
      <c r="A28" s="1"/>
      <c r="B28" s="15" t="s">
        <v>12</v>
      </c>
      <c r="C28" s="10">
        <v>0</v>
      </c>
      <c r="D28" s="10">
        <v>0</v>
      </c>
      <c r="E28" s="10">
        <v>0</v>
      </c>
      <c r="F28" s="11">
        <v>0</v>
      </c>
      <c r="G28" s="12">
        <v>0</v>
      </c>
      <c r="H28" s="11">
        <v>0</v>
      </c>
      <c r="I28" s="13"/>
      <c r="J28" s="11">
        <v>0</v>
      </c>
    </row>
    <row r="29" spans="1:10" ht="12.75">
      <c r="A29" s="1"/>
      <c r="B29" s="15" t="s">
        <v>13</v>
      </c>
      <c r="C29" s="10">
        <v>1043.3</v>
      </c>
      <c r="D29" s="10">
        <v>0</v>
      </c>
      <c r="E29" s="10">
        <v>0</v>
      </c>
      <c r="F29" s="11">
        <v>0</v>
      </c>
      <c r="G29" s="12">
        <v>0</v>
      </c>
      <c r="H29" s="11">
        <v>1000</v>
      </c>
      <c r="I29" s="13"/>
      <c r="J29" s="11">
        <v>1500</v>
      </c>
    </row>
    <row r="30" spans="1:10" ht="12.75">
      <c r="A30" s="1"/>
      <c r="B30" s="15" t="s">
        <v>11</v>
      </c>
      <c r="C30" s="10">
        <v>2058.87</v>
      </c>
      <c r="D30" s="10">
        <v>2782.08</v>
      </c>
      <c r="E30" s="10">
        <v>2129.82</v>
      </c>
      <c r="F30" s="11">
        <v>2615.93</v>
      </c>
      <c r="G30" s="12">
        <v>1624.04</v>
      </c>
      <c r="H30" s="11">
        <v>2000</v>
      </c>
      <c r="I30" s="13"/>
      <c r="J30" s="11">
        <v>2000</v>
      </c>
    </row>
    <row r="31" spans="1:10" ht="12.75">
      <c r="A31" s="1"/>
      <c r="B31" s="15"/>
      <c r="C31" s="10"/>
      <c r="D31" s="10"/>
      <c r="E31" s="10"/>
      <c r="F31" s="11"/>
      <c r="G31" s="12"/>
      <c r="H31" s="1"/>
      <c r="I31" s="1"/>
      <c r="J31" s="8"/>
    </row>
    <row r="32" spans="1:10" ht="12.75">
      <c r="A32" s="1"/>
      <c r="B32" s="14" t="s">
        <v>20</v>
      </c>
      <c r="C32" s="11">
        <f aca="true" t="shared" si="1" ref="C32:J32">SUM(C20:C31)</f>
        <v>60256.56</v>
      </c>
      <c r="D32" s="11">
        <f t="shared" si="1"/>
        <v>49427.34</v>
      </c>
      <c r="E32" s="11">
        <f t="shared" si="1"/>
        <v>39468.51</v>
      </c>
      <c r="F32" s="12">
        <f t="shared" si="1"/>
        <v>75878.43000000001</v>
      </c>
      <c r="G32" s="12">
        <f t="shared" si="1"/>
        <v>26272.57</v>
      </c>
      <c r="H32" s="11">
        <f t="shared" si="1"/>
        <v>76500</v>
      </c>
      <c r="I32" s="13"/>
      <c r="J32" s="11">
        <f t="shared" si="1"/>
        <v>59100</v>
      </c>
    </row>
    <row r="33" spans="1:10" ht="12.75">
      <c r="A33" s="1"/>
      <c r="B33" s="14"/>
      <c r="C33" s="10">
        <f>SUM(C22:C30)</f>
        <v>19866.07</v>
      </c>
      <c r="D33" s="10">
        <f aca="true" t="shared" si="2" ref="D33:J33">SUM(D22:D30)</f>
        <v>10828.24</v>
      </c>
      <c r="E33" s="10">
        <f t="shared" si="2"/>
        <v>6452.51</v>
      </c>
      <c r="F33" s="10">
        <f>SUM(F24:F30)</f>
        <v>12115.93</v>
      </c>
      <c r="G33" s="10">
        <f t="shared" si="2"/>
        <v>15174.759999999998</v>
      </c>
      <c r="H33" s="10">
        <f t="shared" si="2"/>
        <v>35250</v>
      </c>
      <c r="I33" s="1"/>
      <c r="J33" s="10">
        <f t="shared" si="2"/>
        <v>35500</v>
      </c>
    </row>
    <row r="34" spans="1:10" ht="12.75">
      <c r="A34" s="1"/>
      <c r="B34" s="14" t="s">
        <v>21</v>
      </c>
      <c r="C34" s="10"/>
      <c r="D34" s="10"/>
      <c r="E34" s="10"/>
      <c r="F34" s="11"/>
      <c r="G34" s="12"/>
      <c r="H34" s="1"/>
      <c r="I34" s="1"/>
      <c r="J34" s="8"/>
    </row>
    <row r="35" spans="1:10" ht="12.75">
      <c r="A35" s="1"/>
      <c r="B35" s="14" t="s">
        <v>22</v>
      </c>
      <c r="C35" s="11">
        <f aca="true" t="shared" si="3" ref="C35:J35">C17-C32</f>
        <v>165163.40000000002</v>
      </c>
      <c r="D35" s="11">
        <f t="shared" si="3"/>
        <v>101851.82</v>
      </c>
      <c r="E35" s="11">
        <f t="shared" si="3"/>
        <v>102323.78999999998</v>
      </c>
      <c r="F35" s="12">
        <f t="shared" si="3"/>
        <v>70118.71999999999</v>
      </c>
      <c r="G35" s="12">
        <f t="shared" si="3"/>
        <v>84358.53</v>
      </c>
      <c r="H35" s="11">
        <f t="shared" si="3"/>
        <v>92500</v>
      </c>
      <c r="I35" s="13"/>
      <c r="J35" s="11">
        <f t="shared" si="3"/>
        <v>85900</v>
      </c>
    </row>
    <row r="36" spans="1:10" ht="12.75">
      <c r="A36" s="1"/>
      <c r="B36" s="15"/>
      <c r="C36" s="10"/>
      <c r="D36" s="10"/>
      <c r="E36" s="10"/>
      <c r="F36" s="11"/>
      <c r="G36" s="12"/>
      <c r="H36" s="1"/>
      <c r="I36" s="1"/>
      <c r="J36" s="8"/>
    </row>
    <row r="37" spans="1:10" ht="12.75">
      <c r="A37" s="1"/>
      <c r="B37" s="14" t="s">
        <v>23</v>
      </c>
      <c r="C37" s="10"/>
      <c r="D37" s="10"/>
      <c r="E37" s="10"/>
      <c r="F37" s="11"/>
      <c r="G37" s="12"/>
      <c r="H37" s="1"/>
      <c r="I37" s="1"/>
      <c r="J37" s="8"/>
    </row>
    <row r="38" spans="1:10" ht="12.75">
      <c r="A38" s="1"/>
      <c r="B38" s="15" t="s">
        <v>24</v>
      </c>
      <c r="C38" s="10"/>
      <c r="D38" s="10"/>
      <c r="E38" s="10"/>
      <c r="F38" s="11"/>
      <c r="G38" s="12"/>
      <c r="H38" s="1"/>
      <c r="I38" s="1"/>
      <c r="J38" s="8"/>
    </row>
    <row r="39" spans="1:10" ht="12.75">
      <c r="A39" s="1"/>
      <c r="B39" s="15" t="s">
        <v>25</v>
      </c>
      <c r="C39" s="10">
        <v>2732.7</v>
      </c>
      <c r="D39" s="10">
        <v>1237.3600000000001</v>
      </c>
      <c r="E39" s="10">
        <v>2850.42</v>
      </c>
      <c r="F39" s="11">
        <v>4619.57</v>
      </c>
      <c r="G39" s="12">
        <v>2354.66</v>
      </c>
      <c r="H39" s="11">
        <v>4000</v>
      </c>
      <c r="I39" s="13"/>
      <c r="J39" s="11">
        <v>2750</v>
      </c>
    </row>
    <row r="40" spans="1:10" ht="12.75">
      <c r="A40" s="1"/>
      <c r="B40" s="15" t="s">
        <v>26</v>
      </c>
      <c r="C40" s="10">
        <v>1101.89</v>
      </c>
      <c r="D40" s="10">
        <v>552.38</v>
      </c>
      <c r="E40" s="10">
        <v>0</v>
      </c>
      <c r="F40" s="11">
        <v>332.48</v>
      </c>
      <c r="G40" s="12">
        <v>639.95</v>
      </c>
      <c r="H40" s="11">
        <v>2000</v>
      </c>
      <c r="I40" s="13"/>
      <c r="J40" s="11">
        <v>1500</v>
      </c>
    </row>
    <row r="41" spans="1:10" ht="12.75">
      <c r="A41" s="1"/>
      <c r="B41" s="15" t="s">
        <v>27</v>
      </c>
      <c r="C41" s="10">
        <v>0</v>
      </c>
      <c r="D41" s="10">
        <v>561.63</v>
      </c>
      <c r="E41" s="10">
        <v>100</v>
      </c>
      <c r="F41" s="11">
        <v>0</v>
      </c>
      <c r="G41" s="12">
        <v>0</v>
      </c>
      <c r="H41" s="11">
        <v>1000</v>
      </c>
      <c r="I41" s="13"/>
      <c r="J41" s="11">
        <v>500</v>
      </c>
    </row>
    <row r="42" spans="1:10" ht="12.75">
      <c r="A42" s="1"/>
      <c r="B42" s="15" t="s">
        <v>28</v>
      </c>
      <c r="C42" s="10">
        <v>82188.73</v>
      </c>
      <c r="D42" s="10">
        <v>23984.112999999998</v>
      </c>
      <c r="E42" s="10">
        <v>28919.07</v>
      </c>
      <c r="F42" s="11">
        <v>61636.42</v>
      </c>
      <c r="G42" s="12">
        <f>G102</f>
        <v>56371.96000000001</v>
      </c>
      <c r="H42" s="11">
        <v>60000</v>
      </c>
      <c r="I42" s="13"/>
      <c r="J42" s="11">
        <v>60000</v>
      </c>
    </row>
    <row r="43" spans="1:10" ht="12.75">
      <c r="A43" s="1"/>
      <c r="B43" s="15"/>
      <c r="C43" s="10"/>
      <c r="D43" s="10"/>
      <c r="E43" s="10"/>
      <c r="F43" s="11"/>
      <c r="G43" s="12"/>
      <c r="H43" s="11"/>
      <c r="I43" s="13"/>
      <c r="J43" s="8"/>
    </row>
    <row r="44" spans="1:10" ht="12.75">
      <c r="A44" s="1"/>
      <c r="B44" s="15" t="s">
        <v>29</v>
      </c>
      <c r="C44" s="11">
        <f aca="true" t="shared" si="4" ref="C44:H44">SUM(C39:C42)</f>
        <v>86023.31999999999</v>
      </c>
      <c r="D44" s="11">
        <f t="shared" si="4"/>
        <v>26335.482999999997</v>
      </c>
      <c r="E44" s="11">
        <f t="shared" si="4"/>
        <v>31869.489999999998</v>
      </c>
      <c r="F44" s="11">
        <f t="shared" si="4"/>
        <v>66588.47</v>
      </c>
      <c r="G44" s="12">
        <f t="shared" si="4"/>
        <v>59366.57000000001</v>
      </c>
      <c r="H44" s="12">
        <f t="shared" si="4"/>
        <v>67000</v>
      </c>
      <c r="I44" s="13"/>
      <c r="J44" s="8">
        <f>SUM(J39:J42)</f>
        <v>64750</v>
      </c>
    </row>
    <row r="45" spans="1:10" ht="12.75">
      <c r="A45" s="1"/>
      <c r="B45" s="15"/>
      <c r="C45" s="11"/>
      <c r="D45" s="11"/>
      <c r="E45" s="11"/>
      <c r="F45" s="11"/>
      <c r="G45" s="12"/>
      <c r="H45" s="12"/>
      <c r="I45" s="13"/>
      <c r="J45" s="8"/>
    </row>
    <row r="46" spans="1:10" ht="12.75">
      <c r="A46" s="1"/>
      <c r="B46" s="15" t="s">
        <v>30</v>
      </c>
      <c r="C46" s="10">
        <v>48295.67</v>
      </c>
      <c r="D46" s="10">
        <v>88.5</v>
      </c>
      <c r="E46" s="10">
        <v>525</v>
      </c>
      <c r="F46" s="11">
        <v>5151</v>
      </c>
      <c r="G46" s="16">
        <f>1344+6448.56+3392.48+10250</f>
        <v>21435.04</v>
      </c>
      <c r="H46" s="11">
        <v>35000</v>
      </c>
      <c r="I46" s="13"/>
      <c r="J46" s="8">
        <v>20000</v>
      </c>
    </row>
    <row r="47" spans="1:10" ht="12.75">
      <c r="A47" s="1"/>
      <c r="B47" s="15" t="s">
        <v>31</v>
      </c>
      <c r="C47" s="10">
        <v>0</v>
      </c>
      <c r="D47" s="10">
        <v>0</v>
      </c>
      <c r="E47" s="10">
        <v>0</v>
      </c>
      <c r="F47" s="11">
        <v>0</v>
      </c>
      <c r="G47" s="12">
        <v>0</v>
      </c>
      <c r="H47" s="11">
        <v>5000</v>
      </c>
      <c r="I47" s="13"/>
      <c r="J47" s="8"/>
    </row>
    <row r="48" spans="1:10" ht="12.75">
      <c r="A48" s="1"/>
      <c r="B48" s="15" t="s">
        <v>32</v>
      </c>
      <c r="C48" s="10">
        <v>0</v>
      </c>
      <c r="D48" s="10">
        <v>0</v>
      </c>
      <c r="E48" s="10">
        <v>0</v>
      </c>
      <c r="F48" s="11">
        <v>0</v>
      </c>
      <c r="G48" s="12">
        <v>0</v>
      </c>
      <c r="H48" s="11">
        <v>0</v>
      </c>
      <c r="I48" s="13"/>
      <c r="J48" s="8"/>
    </row>
    <row r="49" spans="1:10" ht="12.75">
      <c r="A49" s="1"/>
      <c r="B49" s="15" t="s">
        <v>33</v>
      </c>
      <c r="C49" s="11">
        <v>-144</v>
      </c>
      <c r="D49" s="10">
        <v>0</v>
      </c>
      <c r="E49" s="10">
        <v>0</v>
      </c>
      <c r="F49" s="11">
        <v>97.55</v>
      </c>
      <c r="G49" s="12">
        <v>644</v>
      </c>
      <c r="H49" s="11">
        <v>3000</v>
      </c>
      <c r="I49" s="13"/>
      <c r="J49" s="8">
        <v>2000</v>
      </c>
    </row>
    <row r="50" spans="1:10" ht="12.75">
      <c r="A50" s="1"/>
      <c r="B50" s="15" t="s">
        <v>34</v>
      </c>
      <c r="C50" s="10">
        <v>11741.95</v>
      </c>
      <c r="D50" s="10">
        <v>12824.01</v>
      </c>
      <c r="E50" s="10">
        <v>19716.08</v>
      </c>
      <c r="F50" s="11">
        <v>28894.52</v>
      </c>
      <c r="G50" s="12">
        <f>16.95+7550+3044.16+7259.68+350+150</f>
        <v>18370.79</v>
      </c>
      <c r="H50" s="11">
        <v>30000</v>
      </c>
      <c r="I50" s="13"/>
      <c r="J50" s="8">
        <v>30000</v>
      </c>
    </row>
    <row r="51" spans="1:10" ht="12.75">
      <c r="A51" s="1"/>
      <c r="B51" s="15" t="s">
        <v>35</v>
      </c>
      <c r="C51" s="10">
        <v>1432.5</v>
      </c>
      <c r="D51" s="10">
        <v>17334.11</v>
      </c>
      <c r="E51" s="10">
        <v>9011.58</v>
      </c>
      <c r="F51" s="11">
        <v>3238.31</v>
      </c>
      <c r="G51" s="12">
        <v>297</v>
      </c>
      <c r="H51" s="11">
        <v>10000</v>
      </c>
      <c r="I51" s="13"/>
      <c r="J51" s="8">
        <v>10000</v>
      </c>
    </row>
    <row r="52" spans="1:10" ht="12.75">
      <c r="A52" s="1"/>
      <c r="B52" s="15" t="s">
        <v>36</v>
      </c>
      <c r="C52" s="10">
        <v>449.05</v>
      </c>
      <c r="D52" s="10">
        <v>0</v>
      </c>
      <c r="E52" s="10">
        <v>1721.85</v>
      </c>
      <c r="F52" s="11">
        <v>3500</v>
      </c>
      <c r="G52" s="12">
        <v>0</v>
      </c>
      <c r="H52" s="11">
        <v>6000</v>
      </c>
      <c r="I52" s="13"/>
      <c r="J52" s="8">
        <v>0</v>
      </c>
    </row>
    <row r="53" spans="1:10" ht="12.75">
      <c r="A53" s="1"/>
      <c r="B53" s="15" t="s">
        <v>37</v>
      </c>
      <c r="C53" s="10">
        <v>96.92</v>
      </c>
      <c r="D53" s="10">
        <v>325.91</v>
      </c>
      <c r="E53" s="10">
        <v>785.34</v>
      </c>
      <c r="F53" s="11">
        <v>221.07</v>
      </c>
      <c r="G53" s="12">
        <v>0</v>
      </c>
      <c r="H53" s="11">
        <v>0</v>
      </c>
      <c r="I53" s="13"/>
      <c r="J53" s="8">
        <v>0</v>
      </c>
    </row>
    <row r="54" spans="1:10" ht="12.75">
      <c r="A54" s="1"/>
      <c r="B54" s="15" t="s">
        <v>38</v>
      </c>
      <c r="C54" s="10">
        <v>0</v>
      </c>
      <c r="D54" s="10">
        <v>0</v>
      </c>
      <c r="E54" s="10">
        <v>0</v>
      </c>
      <c r="F54" s="11">
        <v>0</v>
      </c>
      <c r="G54" s="12">
        <v>0</v>
      </c>
      <c r="H54" s="11">
        <v>0</v>
      </c>
      <c r="I54" s="13"/>
      <c r="J54" s="8">
        <v>0</v>
      </c>
    </row>
    <row r="55" spans="1:10" ht="12.75">
      <c r="A55" s="1"/>
      <c r="B55" s="15" t="s">
        <v>39</v>
      </c>
      <c r="C55" s="10">
        <v>0</v>
      </c>
      <c r="D55" s="10">
        <v>0</v>
      </c>
      <c r="E55" s="10">
        <v>0</v>
      </c>
      <c r="F55" s="11">
        <v>0</v>
      </c>
      <c r="G55" s="12">
        <v>0</v>
      </c>
      <c r="H55" s="11">
        <v>0</v>
      </c>
      <c r="I55" s="13"/>
      <c r="J55" s="8">
        <v>0</v>
      </c>
    </row>
    <row r="56" spans="1:10" ht="12.75">
      <c r="A56" s="1"/>
      <c r="B56" s="15"/>
      <c r="C56" s="10"/>
      <c r="D56" s="10"/>
      <c r="E56" s="10"/>
      <c r="F56" s="11"/>
      <c r="G56" s="12"/>
      <c r="H56" s="1"/>
      <c r="I56" s="1"/>
      <c r="J56" s="8"/>
    </row>
    <row r="57" spans="1:10" ht="12.75">
      <c r="A57" s="1"/>
      <c r="B57" s="14" t="s">
        <v>40</v>
      </c>
      <c r="C57" s="11">
        <f aca="true" t="shared" si="5" ref="C57:J57">SUM(C44:C56)</f>
        <v>147895.40999999997</v>
      </c>
      <c r="D57" s="11">
        <f t="shared" si="5"/>
        <v>56908.013</v>
      </c>
      <c r="E57" s="11">
        <f t="shared" si="5"/>
        <v>63629.34</v>
      </c>
      <c r="F57" s="12">
        <f t="shared" si="5"/>
        <v>107690.92</v>
      </c>
      <c r="G57" s="12">
        <f t="shared" si="5"/>
        <v>100113.40000000001</v>
      </c>
      <c r="H57" s="11">
        <f t="shared" si="5"/>
        <v>156000</v>
      </c>
      <c r="I57" s="13"/>
      <c r="J57" s="11">
        <f t="shared" si="5"/>
        <v>126750</v>
      </c>
    </row>
    <row r="58" spans="1:10" ht="12.75">
      <c r="A58" s="1"/>
      <c r="B58" s="15"/>
      <c r="C58" s="10"/>
      <c r="D58" s="10"/>
      <c r="E58" s="10"/>
      <c r="F58" s="11"/>
      <c r="G58" s="12"/>
      <c r="H58" s="1"/>
      <c r="I58" s="1"/>
      <c r="J58" s="8"/>
    </row>
    <row r="59" spans="1:10" ht="12.75">
      <c r="A59" s="1"/>
      <c r="B59" s="15"/>
      <c r="C59" s="10"/>
      <c r="D59" s="10"/>
      <c r="E59" s="10"/>
      <c r="F59" s="11"/>
      <c r="G59" s="12"/>
      <c r="H59" s="1"/>
      <c r="I59" s="1"/>
      <c r="J59" s="8"/>
    </row>
    <row r="60" spans="1:10" ht="12.75">
      <c r="A60" s="1"/>
      <c r="B60" s="14" t="s">
        <v>41</v>
      </c>
      <c r="C60" s="11">
        <f aca="true" t="shared" si="6" ref="C60:H60">C35-C57</f>
        <v>17267.99000000005</v>
      </c>
      <c r="D60" s="11">
        <f t="shared" si="6"/>
        <v>44943.80700000001</v>
      </c>
      <c r="E60" s="11">
        <f t="shared" si="6"/>
        <v>38694.44999999998</v>
      </c>
      <c r="F60" s="12">
        <f t="shared" si="6"/>
        <v>-37572.20000000001</v>
      </c>
      <c r="G60" s="12">
        <f t="shared" si="6"/>
        <v>-15754.87000000001</v>
      </c>
      <c r="H60" s="11">
        <f t="shared" si="6"/>
        <v>-63500</v>
      </c>
      <c r="I60" s="1"/>
      <c r="J60" s="11">
        <f>J35-J57</f>
        <v>-40850</v>
      </c>
    </row>
    <row r="61" spans="1:10" ht="12.75">
      <c r="A61" s="1"/>
      <c r="B61" s="14"/>
      <c r="C61" s="10"/>
      <c r="D61" s="10"/>
      <c r="E61" s="10"/>
      <c r="F61" s="11"/>
      <c r="G61" s="12"/>
      <c r="H61" s="1"/>
      <c r="I61" s="1"/>
      <c r="J61" s="8"/>
    </row>
    <row r="62" spans="1:10" ht="12.75">
      <c r="A62" s="1"/>
      <c r="B62" s="17" t="s">
        <v>42</v>
      </c>
      <c r="C62" s="10"/>
      <c r="D62" s="1"/>
      <c r="E62" s="1"/>
      <c r="F62" s="12">
        <v>97229.03</v>
      </c>
      <c r="G62" s="12">
        <f>F64</f>
        <v>59656.82999999999</v>
      </c>
      <c r="H62" s="11"/>
      <c r="I62" s="1"/>
      <c r="J62" s="8"/>
    </row>
    <row r="63" spans="1:10" ht="12.75">
      <c r="A63" s="1"/>
      <c r="B63" s="14"/>
      <c r="C63" s="10"/>
      <c r="D63" s="1"/>
      <c r="E63" s="1"/>
      <c r="F63" s="12"/>
      <c r="G63" s="12"/>
      <c r="H63" s="1"/>
      <c r="I63" s="1"/>
      <c r="J63" s="8"/>
    </row>
    <row r="64" spans="1:10" ht="12.75">
      <c r="A64" s="1"/>
      <c r="B64" s="14" t="s">
        <v>43</v>
      </c>
      <c r="C64" s="10"/>
      <c r="D64" s="1"/>
      <c r="E64" s="1"/>
      <c r="F64" s="12">
        <f>SUM(F60:F63)</f>
        <v>59656.82999999999</v>
      </c>
      <c r="G64" s="12">
        <f>SUM(G60:G63)</f>
        <v>43901.95999999998</v>
      </c>
      <c r="H64" s="11"/>
      <c r="I64" s="1"/>
      <c r="J64" s="8"/>
    </row>
    <row r="65" spans="1:10" ht="12.75">
      <c r="A65" s="1"/>
      <c r="B65" s="14"/>
      <c r="C65" s="10"/>
      <c r="D65" s="1"/>
      <c r="E65" s="1"/>
      <c r="F65" s="12"/>
      <c r="G65" s="12"/>
      <c r="H65" s="1"/>
      <c r="I65" s="1"/>
      <c r="J65" s="8"/>
    </row>
    <row r="66" spans="1:10" ht="12.75">
      <c r="A66" s="1"/>
      <c r="B66" s="14"/>
      <c r="C66" s="10"/>
      <c r="D66" s="1"/>
      <c r="E66" s="1"/>
      <c r="F66" s="12"/>
      <c r="G66" s="12"/>
      <c r="H66" s="1"/>
      <c r="I66" s="1"/>
      <c r="J66" s="8"/>
    </row>
    <row r="67" spans="1:10" ht="12.75">
      <c r="A67" s="1"/>
      <c r="B67" s="14"/>
      <c r="C67" s="10"/>
      <c r="D67" s="1"/>
      <c r="E67" s="1"/>
      <c r="F67" s="12"/>
      <c r="G67" s="12"/>
      <c r="H67" s="1"/>
      <c r="I67" s="1"/>
      <c r="J67" s="8"/>
    </row>
    <row r="68" spans="1:10" ht="12.75">
      <c r="A68" s="1"/>
      <c r="B68" s="14"/>
      <c r="C68" s="10"/>
      <c r="D68" s="1"/>
      <c r="E68" s="1"/>
      <c r="F68" s="12"/>
      <c r="G68" s="12"/>
      <c r="H68" s="1"/>
      <c r="I68" s="1"/>
      <c r="J68" s="8"/>
    </row>
    <row r="69" spans="1:10" ht="12.75">
      <c r="A69" s="1"/>
      <c r="B69" s="14"/>
      <c r="C69" s="10"/>
      <c r="D69" s="1"/>
      <c r="E69" s="1"/>
      <c r="F69" s="12"/>
      <c r="G69" s="12"/>
      <c r="H69" s="1"/>
      <c r="I69" s="1"/>
      <c r="J69" s="8"/>
    </row>
    <row r="70" spans="1:10" ht="12.75">
      <c r="A70" s="1"/>
      <c r="B70" s="14"/>
      <c r="C70" s="10"/>
      <c r="D70" s="1"/>
      <c r="E70" s="1"/>
      <c r="F70" s="12"/>
      <c r="G70" s="12"/>
      <c r="H70" s="1"/>
      <c r="I70" s="1"/>
      <c r="J70" s="8"/>
    </row>
    <row r="71" spans="1:10" ht="12.75">
      <c r="A71" s="1"/>
      <c r="B71" s="14"/>
      <c r="C71" s="10"/>
      <c r="D71" s="1"/>
      <c r="E71" s="1"/>
      <c r="F71" s="12"/>
      <c r="G71" s="12"/>
      <c r="H71" s="1"/>
      <c r="I71" s="1"/>
      <c r="J71" s="8"/>
    </row>
    <row r="72" spans="1:10" ht="12.75">
      <c r="A72" s="1"/>
      <c r="B72" s="14"/>
      <c r="C72" s="10"/>
      <c r="D72" s="1"/>
      <c r="E72" s="1"/>
      <c r="F72" s="12"/>
      <c r="G72" s="12"/>
      <c r="H72" s="1"/>
      <c r="I72" s="1"/>
      <c r="J72" s="8"/>
    </row>
    <row r="73" spans="1:10" ht="12.75">
      <c r="A73" s="1"/>
      <c r="B73" s="14"/>
      <c r="C73" s="10"/>
      <c r="D73" s="1"/>
      <c r="E73" s="1"/>
      <c r="F73" s="12"/>
      <c r="G73" s="12"/>
      <c r="H73" s="1"/>
      <c r="I73" s="1"/>
      <c r="J73" s="8"/>
    </row>
    <row r="74" spans="1:10" ht="12.75">
      <c r="A74" s="1"/>
      <c r="B74" s="14"/>
      <c r="C74" s="10"/>
      <c r="D74" s="1"/>
      <c r="E74" s="1"/>
      <c r="F74" s="12"/>
      <c r="G74" s="12"/>
      <c r="H74" s="1"/>
      <c r="I74" s="1"/>
      <c r="J74" s="8"/>
    </row>
    <row r="75" spans="1:10" ht="12.75">
      <c r="A75" s="1"/>
      <c r="B75" s="14" t="s">
        <v>44</v>
      </c>
      <c r="C75" s="1"/>
      <c r="D75" s="1"/>
      <c r="E75" s="1"/>
      <c r="F75" s="1"/>
      <c r="G75" s="12"/>
      <c r="H75" s="1"/>
      <c r="I75" s="1"/>
      <c r="J75" s="8"/>
    </row>
    <row r="76" spans="1:10" ht="12.75">
      <c r="A76" s="1"/>
      <c r="B76" s="1" t="s">
        <v>45</v>
      </c>
      <c r="C76" s="10">
        <v>53494.68</v>
      </c>
      <c r="D76" s="10">
        <v>10872.74</v>
      </c>
      <c r="E76" s="10">
        <v>10820</v>
      </c>
      <c r="F76" s="10">
        <v>33165</v>
      </c>
      <c r="G76" s="12">
        <v>26313.86</v>
      </c>
      <c r="H76" s="11"/>
      <c r="I76" s="13"/>
      <c r="J76" s="8"/>
    </row>
    <row r="77" spans="1:10" ht="12.75">
      <c r="A77" s="1"/>
      <c r="B77" s="1" t="s">
        <v>46</v>
      </c>
      <c r="C77" s="10"/>
      <c r="D77" s="10"/>
      <c r="E77" s="10"/>
      <c r="F77" s="10"/>
      <c r="G77" s="12">
        <v>731.8</v>
      </c>
      <c r="H77" s="11"/>
      <c r="I77" s="13"/>
      <c r="J77" s="8"/>
    </row>
    <row r="78" spans="1:10" ht="12.75">
      <c r="A78" s="1"/>
      <c r="B78" s="1" t="s">
        <v>47</v>
      </c>
      <c r="C78" s="10">
        <v>4740</v>
      </c>
      <c r="D78" s="10">
        <v>4740</v>
      </c>
      <c r="E78" s="10">
        <v>4740</v>
      </c>
      <c r="F78" s="10">
        <v>4815</v>
      </c>
      <c r="G78" s="12">
        <v>4625</v>
      </c>
      <c r="H78" s="11"/>
      <c r="I78" s="13"/>
      <c r="J78" s="8"/>
    </row>
    <row r="79" spans="1:10" ht="12.75">
      <c r="A79" s="1"/>
      <c r="B79" s="1" t="s">
        <v>48</v>
      </c>
      <c r="C79" s="10">
        <v>737.12</v>
      </c>
      <c r="D79" s="10">
        <v>232.3</v>
      </c>
      <c r="E79" s="10">
        <v>73</v>
      </c>
      <c r="F79" s="10">
        <v>0</v>
      </c>
      <c r="G79" s="12">
        <v>0</v>
      </c>
      <c r="H79" s="11"/>
      <c r="I79" s="13"/>
      <c r="J79" s="8"/>
    </row>
    <row r="80" spans="1:10" ht="12.75">
      <c r="A80" s="1"/>
      <c r="B80" s="1" t="s">
        <v>49</v>
      </c>
      <c r="C80" s="10">
        <v>14008.5</v>
      </c>
      <c r="D80" s="10">
        <v>0</v>
      </c>
      <c r="E80" s="10">
        <v>7000</v>
      </c>
      <c r="F80" s="10">
        <v>7000</v>
      </c>
      <c r="G80" s="12">
        <v>0</v>
      </c>
      <c r="H80" s="11"/>
      <c r="I80" s="13"/>
      <c r="J80" s="8"/>
    </row>
    <row r="81" spans="1:10" ht="12.75">
      <c r="A81" s="1"/>
      <c r="B81" s="1" t="s">
        <v>50</v>
      </c>
      <c r="C81" s="10">
        <v>62.1</v>
      </c>
      <c r="D81" s="10">
        <v>121.9</v>
      </c>
      <c r="E81" s="10">
        <v>121.07</v>
      </c>
      <c r="F81" s="10">
        <v>344.45</v>
      </c>
      <c r="G81" s="12">
        <v>492.2</v>
      </c>
      <c r="H81" s="11"/>
      <c r="I81" s="13"/>
      <c r="J81" s="8"/>
    </row>
    <row r="82" spans="1:10" ht="12.75">
      <c r="A82" s="1"/>
      <c r="B82" s="1" t="s">
        <v>51</v>
      </c>
      <c r="C82" s="10">
        <v>635.1</v>
      </c>
      <c r="D82" s="10">
        <v>0</v>
      </c>
      <c r="E82" s="10">
        <v>0</v>
      </c>
      <c r="F82" s="10">
        <v>0</v>
      </c>
      <c r="G82" s="12">
        <v>215.76</v>
      </c>
      <c r="H82" s="11"/>
      <c r="I82" s="13"/>
      <c r="J82" s="8"/>
    </row>
    <row r="83" spans="1:10" ht="12.75">
      <c r="A83" s="1"/>
      <c r="B83" s="1" t="s">
        <v>52</v>
      </c>
      <c r="C83" s="10">
        <v>0</v>
      </c>
      <c r="D83" s="10">
        <v>0</v>
      </c>
      <c r="E83" s="10">
        <v>0</v>
      </c>
      <c r="F83" s="10">
        <v>0</v>
      </c>
      <c r="G83" s="12">
        <v>0</v>
      </c>
      <c r="H83" s="11"/>
      <c r="I83" s="13"/>
      <c r="J83" s="8"/>
    </row>
    <row r="84" spans="1:10" ht="12.75">
      <c r="A84" s="1"/>
      <c r="B84" s="1" t="s">
        <v>53</v>
      </c>
      <c r="C84" s="10">
        <v>0</v>
      </c>
      <c r="D84" s="10">
        <v>4776.81</v>
      </c>
      <c r="E84" s="10">
        <v>79.06</v>
      </c>
      <c r="F84" s="10">
        <v>2542.55</v>
      </c>
      <c r="G84" s="12">
        <v>0</v>
      </c>
      <c r="H84" s="11"/>
      <c r="I84" s="13"/>
      <c r="J84" s="8"/>
    </row>
    <row r="85" spans="1:10" ht="12.75">
      <c r="A85" s="1"/>
      <c r="B85" s="1" t="s">
        <v>54</v>
      </c>
      <c r="C85" s="10"/>
      <c r="D85" s="10"/>
      <c r="E85" s="10"/>
      <c r="F85" s="10"/>
      <c r="G85" s="12">
        <v>224.1</v>
      </c>
      <c r="H85" s="11"/>
      <c r="I85" s="13"/>
      <c r="J85" s="8"/>
    </row>
    <row r="86" spans="1:10" ht="12.75">
      <c r="A86" s="1"/>
      <c r="B86" s="1" t="s">
        <v>55</v>
      </c>
      <c r="C86" s="10">
        <v>200</v>
      </c>
      <c r="D86" s="10">
        <v>0</v>
      </c>
      <c r="E86" s="10">
        <v>0</v>
      </c>
      <c r="F86" s="10">
        <v>0</v>
      </c>
      <c r="G86" s="12">
        <v>0</v>
      </c>
      <c r="H86" s="11"/>
      <c r="I86" s="13"/>
      <c r="J86" s="8"/>
    </row>
    <row r="87" spans="1:10" ht="12.75">
      <c r="A87" s="1"/>
      <c r="B87" s="1" t="s">
        <v>56</v>
      </c>
      <c r="C87" s="10">
        <v>775.57</v>
      </c>
      <c r="D87" s="10">
        <v>330</v>
      </c>
      <c r="E87" s="10">
        <v>448.23</v>
      </c>
      <c r="F87" s="10">
        <v>165.01</v>
      </c>
      <c r="G87" s="12">
        <v>81.55</v>
      </c>
      <c r="H87" s="11"/>
      <c r="I87" s="13"/>
      <c r="J87" s="8"/>
    </row>
    <row r="88" spans="1:10" ht="12.75">
      <c r="A88" s="1"/>
      <c r="B88" s="1" t="s">
        <v>57</v>
      </c>
      <c r="C88" s="10">
        <v>2241.59</v>
      </c>
      <c r="D88" s="10">
        <v>576.4</v>
      </c>
      <c r="E88" s="10">
        <v>100</v>
      </c>
      <c r="F88" s="10">
        <v>1210.75</v>
      </c>
      <c r="G88" s="12">
        <v>0</v>
      </c>
      <c r="H88" s="11"/>
      <c r="I88" s="13"/>
      <c r="J88" s="8"/>
    </row>
    <row r="89" spans="1:10" ht="12.75">
      <c r="A89" s="1"/>
      <c r="B89" s="1" t="s">
        <v>58</v>
      </c>
      <c r="C89" s="10">
        <v>2209.53</v>
      </c>
      <c r="D89" s="10">
        <v>795.4</v>
      </c>
      <c r="E89" s="10">
        <v>2796.82</v>
      </c>
      <c r="F89" s="10">
        <v>1269.55</v>
      </c>
      <c r="G89" s="12">
        <v>34.25</v>
      </c>
      <c r="H89" s="11"/>
      <c r="I89" s="13"/>
      <c r="J89" s="8"/>
    </row>
    <row r="90" spans="1:10" ht="12.75">
      <c r="A90" s="1"/>
      <c r="B90" s="1" t="s">
        <v>59</v>
      </c>
      <c r="C90" s="10">
        <v>3337.21</v>
      </c>
      <c r="D90" s="10">
        <v>2014.59</v>
      </c>
      <c r="E90" s="10">
        <v>1420.82</v>
      </c>
      <c r="F90" s="10">
        <v>1846.63</v>
      </c>
      <c r="G90" s="12">
        <v>1685.8</v>
      </c>
      <c r="H90" s="11"/>
      <c r="I90" s="13"/>
      <c r="J90" s="8"/>
    </row>
    <row r="91" spans="1:10" ht="12.75">
      <c r="A91" s="1"/>
      <c r="B91" s="1" t="s">
        <v>60</v>
      </c>
      <c r="C91" s="10">
        <v>15874.65</v>
      </c>
      <c r="D91" s="10">
        <v>10059.85</v>
      </c>
      <c r="E91" s="10">
        <v>13719.57</v>
      </c>
      <c r="F91" s="10">
        <v>26330.74</v>
      </c>
      <c r="G91" s="12">
        <v>3382.12</v>
      </c>
      <c r="H91" s="11"/>
      <c r="I91" s="13"/>
      <c r="J91" s="8"/>
    </row>
    <row r="92" spans="1:10" ht="12.75">
      <c r="A92" s="1"/>
      <c r="B92" s="1" t="s">
        <v>61</v>
      </c>
      <c r="C92" s="10">
        <v>8922.28</v>
      </c>
      <c r="D92" s="10">
        <v>2604.46</v>
      </c>
      <c r="E92" s="10">
        <v>3192.37</v>
      </c>
      <c r="F92" s="10">
        <v>5504.97</v>
      </c>
      <c r="G92" s="12">
        <v>1953.21</v>
      </c>
      <c r="H92" s="11"/>
      <c r="I92" s="13"/>
      <c r="J92" s="8"/>
    </row>
    <row r="93" spans="1:10" ht="12.75">
      <c r="A93" s="1"/>
      <c r="B93" s="1" t="s">
        <v>62</v>
      </c>
      <c r="C93" s="10"/>
      <c r="D93" s="10"/>
      <c r="E93" s="10"/>
      <c r="F93" s="10"/>
      <c r="G93" s="12">
        <v>192.98</v>
      </c>
      <c r="H93" s="11"/>
      <c r="I93" s="13"/>
      <c r="J93" s="8"/>
    </row>
    <row r="94" spans="1:10" ht="12.75">
      <c r="A94" s="1"/>
      <c r="B94" s="1" t="s">
        <v>63</v>
      </c>
      <c r="C94" s="10">
        <v>13581.52</v>
      </c>
      <c r="D94" s="10">
        <v>9539.82</v>
      </c>
      <c r="E94" s="10">
        <v>14927.58</v>
      </c>
      <c r="F94" s="10">
        <v>15584.9</v>
      </c>
      <c r="G94" s="12">
        <v>1273.3500000000001</v>
      </c>
      <c r="H94" s="11"/>
      <c r="I94" s="13"/>
      <c r="J94" s="8"/>
    </row>
    <row r="95" spans="1:10" ht="12.75">
      <c r="A95" s="1"/>
      <c r="B95" s="1" t="s">
        <v>64</v>
      </c>
      <c r="C95" s="10">
        <v>0</v>
      </c>
      <c r="D95" s="10">
        <v>0</v>
      </c>
      <c r="E95" s="10">
        <v>350</v>
      </c>
      <c r="F95" s="10">
        <v>3297.95</v>
      </c>
      <c r="G95" s="12">
        <v>0</v>
      </c>
      <c r="H95" s="11"/>
      <c r="I95" s="13"/>
      <c r="J95" s="8"/>
    </row>
    <row r="96" spans="1:10" ht="12.75">
      <c r="A96" s="1"/>
      <c r="B96" s="1" t="s">
        <v>65</v>
      </c>
      <c r="C96" s="10">
        <v>0</v>
      </c>
      <c r="D96" s="10">
        <v>85</v>
      </c>
      <c r="E96" s="10">
        <v>115.2</v>
      </c>
      <c r="F96" s="10">
        <v>0</v>
      </c>
      <c r="G96" s="12">
        <v>0</v>
      </c>
      <c r="H96" s="11"/>
      <c r="I96" s="13"/>
      <c r="J96" s="8"/>
    </row>
    <row r="97" spans="1:10" ht="12.75">
      <c r="A97" s="1"/>
      <c r="B97" s="1" t="s">
        <v>66</v>
      </c>
      <c r="C97" s="10">
        <v>22297.56</v>
      </c>
      <c r="D97" s="10">
        <v>8490.09</v>
      </c>
      <c r="E97" s="10">
        <v>1253.81</v>
      </c>
      <c r="F97" s="10">
        <v>3377.67</v>
      </c>
      <c r="G97" s="12">
        <v>2853.26</v>
      </c>
      <c r="H97" s="11"/>
      <c r="I97" s="13"/>
      <c r="J97" s="8"/>
    </row>
    <row r="98" spans="1:10" ht="12.75">
      <c r="A98" s="1"/>
      <c r="B98" s="1" t="s">
        <v>67</v>
      </c>
      <c r="C98" s="10">
        <v>4289.79</v>
      </c>
      <c r="D98" s="10">
        <v>1331.02</v>
      </c>
      <c r="E98" s="10">
        <v>1879.28</v>
      </c>
      <c r="F98" s="10">
        <v>944.9</v>
      </c>
      <c r="G98" s="16">
        <f>3952.78+8111.57</f>
        <v>12064.35</v>
      </c>
      <c r="H98" s="11"/>
      <c r="I98" s="13"/>
      <c r="J98" s="8"/>
    </row>
    <row r="99" spans="1:10" ht="12.75">
      <c r="A99" s="1"/>
      <c r="B99" s="1" t="s">
        <v>68</v>
      </c>
      <c r="C99" s="10">
        <v>310.72</v>
      </c>
      <c r="D99" s="10">
        <v>78.95</v>
      </c>
      <c r="E99" s="10">
        <v>103.4</v>
      </c>
      <c r="F99" s="10">
        <v>218.55</v>
      </c>
      <c r="G99" s="12">
        <v>248.37</v>
      </c>
      <c r="H99" s="11"/>
      <c r="I99" s="13"/>
      <c r="J99" s="8"/>
    </row>
    <row r="100" spans="1:10" ht="12.75">
      <c r="A100" s="1"/>
      <c r="B100" s="1" t="s">
        <v>69</v>
      </c>
      <c r="C100" s="10">
        <v>177.49</v>
      </c>
      <c r="D100" s="10">
        <v>258.99</v>
      </c>
      <c r="E100" s="10">
        <v>489.13</v>
      </c>
      <c r="F100" s="10">
        <v>72.12</v>
      </c>
      <c r="G100" s="12">
        <v>0</v>
      </c>
      <c r="H100" s="11"/>
      <c r="I100" s="13"/>
      <c r="J100" s="8"/>
    </row>
    <row r="101" spans="1:10" ht="12.75">
      <c r="A101" s="1"/>
      <c r="B101" s="1"/>
      <c r="C101" s="10"/>
      <c r="D101" s="10"/>
      <c r="E101" s="10"/>
      <c r="F101" s="10"/>
      <c r="G101" s="12"/>
      <c r="H101" s="11"/>
      <c r="I101" s="1"/>
      <c r="J101" s="8"/>
    </row>
    <row r="102" spans="1:10" ht="12.75">
      <c r="A102" s="1"/>
      <c r="B102" s="1" t="s">
        <v>70</v>
      </c>
      <c r="C102" s="10">
        <f>SUM(C76:C100)</f>
        <v>147895.41</v>
      </c>
      <c r="D102" s="10">
        <f>SUM(D76:D100)</f>
        <v>56908.319999999985</v>
      </c>
      <c r="E102" s="10">
        <f>SUM(E76:E100)</f>
        <v>63629.34</v>
      </c>
      <c r="F102" s="10">
        <f>SUM(F76:F100)</f>
        <v>107690.73999999999</v>
      </c>
      <c r="G102" s="12">
        <f>SUM(G76:G100)</f>
        <v>56371.96000000001</v>
      </c>
      <c r="H102" s="11"/>
      <c r="I102" s="13"/>
      <c r="J102" s="8"/>
    </row>
    <row r="103" spans="7:10" ht="12.75">
      <c r="G103" s="8"/>
      <c r="J103" s="8"/>
    </row>
    <row r="104" spans="5:10" ht="12.75">
      <c r="E104" s="18" t="s">
        <v>71</v>
      </c>
      <c r="F104" s="18"/>
      <c r="G104" s="19">
        <f>G98+G46+G25+G24</f>
        <v>47050.11</v>
      </c>
      <c r="J104" s="8"/>
    </row>
    <row r="105" ht="12.75">
      <c r="J105" s="8"/>
    </row>
  </sheetData>
  <printOptions/>
  <pageMargins left="0" right="0" top="0.9840277777777778" bottom="0.9840277777777778" header="0.5118055555555556" footer="0.5118055555555556"/>
  <pageSetup fitToHeight="3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Cowles</dc:creator>
  <cp:keywords/>
  <dc:description/>
  <cp:lastModifiedBy>Don Cowles</cp:lastModifiedBy>
  <cp:lastPrinted>2007-03-05T19:13:04Z</cp:lastPrinted>
  <dcterms:created xsi:type="dcterms:W3CDTF">2006-06-10T20:04:19Z</dcterms:created>
  <dcterms:modified xsi:type="dcterms:W3CDTF">2007-04-24T17:54:04Z</dcterms:modified>
  <cp:category/>
  <cp:version/>
  <cp:contentType/>
  <cp:contentStatus/>
  <cp:revision>1</cp:revision>
</cp:coreProperties>
</file>